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sognoA.TRIBUTI\Desktop\Attestazione definitiva\"/>
    </mc:Choice>
  </mc:AlternateContent>
  <xr:revisionPtr revIDLastSave="0" documentId="8_{F2F37A06-D705-43EE-AA13-D5735DB76372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Metarda" sheetId="2" r:id="rId1"/>
    <sheet name="2018" sheetId="1" r:id="rId2"/>
  </sheets>
  <definedNames>
    <definedName name="_xlnm._FilterDatabase" localSheetId="1" hidden="1">'2018'!$A$2:$J$71</definedName>
  </definedNames>
  <calcPr calcId="181029"/>
</workbook>
</file>

<file path=xl/calcChain.xml><?xml version="1.0" encoding="utf-8"?>
<calcChain xmlns="http://schemas.openxmlformats.org/spreadsheetml/2006/main">
  <c r="I7" i="1" l="1"/>
  <c r="I69" i="1"/>
  <c r="I38" i="1"/>
  <c r="I61" i="1"/>
  <c r="I67" i="1"/>
  <c r="I64" i="1"/>
  <c r="I53" i="1"/>
  <c r="I57" i="1"/>
  <c r="I55" i="1"/>
  <c r="I56" i="1"/>
  <c r="I49" i="1"/>
  <c r="I44" i="1"/>
</calcChain>
</file>

<file path=xl/sharedStrings.xml><?xml version="1.0" encoding="utf-8"?>
<sst xmlns="http://schemas.openxmlformats.org/spreadsheetml/2006/main" count="362" uniqueCount="245">
  <si>
    <t>CIG</t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</si>
  <si>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</si>
  <si>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</si>
  <si>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</si>
  <si>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</si>
  <si>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</si>
  <si>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t>Z7521962B6</t>
  </si>
  <si>
    <t>Materiale elettrico per montaggio fari esterni asilo plus</t>
  </si>
  <si>
    <t>Elettrica 88 2005 Srl</t>
  </si>
  <si>
    <t>Z6F2196213</t>
  </si>
  <si>
    <t>Acquisto lampade di emergenza e Led per asilo nido plus</t>
  </si>
  <si>
    <t>ZB8219E390</t>
  </si>
  <si>
    <t>Materiale elettrico per allarme ludoteca</t>
  </si>
  <si>
    <t>ZA7219E4DD</t>
  </si>
  <si>
    <t>Materiale elettrico per servizio socio ass.le</t>
  </si>
  <si>
    <t>7344860237 (SIMOG)</t>
  </si>
  <si>
    <t>Rinnovo affidamento servizi di assistenza domiciliare e AEC</t>
  </si>
  <si>
    <t>ALTEYA</t>
  </si>
  <si>
    <t>ZF121DCB51</t>
  </si>
  <si>
    <t>MATERIALE PER ASILI NIDO</t>
  </si>
  <si>
    <t>SIVER SRL</t>
  </si>
  <si>
    <t>ZCB21EA77C</t>
  </si>
  <si>
    <t>FORNITURA CARBURANTE</t>
  </si>
  <si>
    <t>TOTAL ERG SPA - ITALIANA PETROLI</t>
  </si>
  <si>
    <t>Z8B21F0CDF</t>
  </si>
  <si>
    <t>POLIZZE INFORTUNI</t>
  </si>
  <si>
    <t>GENERALI ASSICURAZIONI</t>
  </si>
  <si>
    <t>Z5B2247615</t>
  </si>
  <si>
    <t>INTEGRAZIONE CONTRATTO ACCOMPAGNAMENTO SISTEMA QUALITA'</t>
  </si>
  <si>
    <t>SALVATORE MATTEI</t>
  </si>
  <si>
    <t>ZC622504A8</t>
  </si>
  <si>
    <t>MATERIALE DI CANCELLERIA</t>
  </si>
  <si>
    <t>ERREBIAN SPA</t>
  </si>
  <si>
    <t>ZE822517A0</t>
  </si>
  <si>
    <t>FORNITURA GUANTI IN NITRILE</t>
  </si>
  <si>
    <t>GIST ANTINFORTUNISTICA SNC</t>
  </si>
  <si>
    <t>Z5E2251C97</t>
  </si>
  <si>
    <t>CARRELLI DI EVACUAZIONE (NIDI)</t>
  </si>
  <si>
    <t xml:space="preserve">ANDREA CASTELLI </t>
  </si>
  <si>
    <t>Z1C226CECC</t>
  </si>
  <si>
    <t>GESTIONE SITO ANNO 2018</t>
  </si>
  <si>
    <t>ACCESS POINT</t>
  </si>
  <si>
    <t>ZFA229463F</t>
  </si>
  <si>
    <t>ASSISTENZA INFORMATICA ANNO 2018</t>
  </si>
  <si>
    <t>VENDITTI ANDREA</t>
  </si>
  <si>
    <t>Z1C2294C1A</t>
  </si>
  <si>
    <t>TAVOLO PAPPA CON 5 SEGGIOLONI INTEGRATI</t>
  </si>
  <si>
    <t>BORGIONE SRL</t>
  </si>
  <si>
    <t>Z3422AE87C</t>
  </si>
  <si>
    <t>SOSTITUZIONE PIANTONE FIAT PANDA</t>
  </si>
  <si>
    <t>CERVINI SRL</t>
  </si>
  <si>
    <t>Z9822DDCE8</t>
  </si>
  <si>
    <t>MATERIALE INFORMATICO</t>
  </si>
  <si>
    <t>QUASARTEK SRL</t>
  </si>
  <si>
    <t>ZD822E30D4</t>
  </si>
  <si>
    <t>Fornitura articoli vari e minuti</t>
  </si>
  <si>
    <t>Z1122E311E</t>
  </si>
  <si>
    <t>CORESI SRL</t>
  </si>
  <si>
    <t>Z8722E318C</t>
  </si>
  <si>
    <t>CANZONETTI</t>
  </si>
  <si>
    <t>ZAC22FB405</t>
  </si>
  <si>
    <t>Lavori riparzione caldaia asilo albano</t>
  </si>
  <si>
    <t>GMG Costruzioni Soc Coop Arl</t>
  </si>
  <si>
    <t>Z3888FD963</t>
  </si>
  <si>
    <t>UTENSILI DA CUCINA NIDO ALBANO</t>
  </si>
  <si>
    <t>ZEE23180FB</t>
  </si>
  <si>
    <t>Manutenzioni impianti antincendio</t>
  </si>
  <si>
    <t>GU.PA. Srl</t>
  </si>
  <si>
    <t>Z08231889A</t>
  </si>
  <si>
    <t>STAMPAMANIFESTI</t>
  </si>
  <si>
    <t>ARTI GRAFICHE</t>
  </si>
  <si>
    <t>ZBF231BBE3</t>
  </si>
  <si>
    <t>FORNITURA MATTONELLE</t>
  </si>
  <si>
    <t>VALLI ZABBAN SPA</t>
  </si>
  <si>
    <t>ZE0231C3CD</t>
  </si>
  <si>
    <t>ACQUISTO MATERIALE VARIO</t>
  </si>
  <si>
    <t>BRICOMANIA SRL</t>
  </si>
  <si>
    <t>Z8023274E2</t>
  </si>
  <si>
    <t>CORSO DI FORMAZIONE PER EDUCATRICI ASILI NIDO</t>
  </si>
  <si>
    <t>PERCORSI FORMATIVI 0-6 (SILVIA Iaccarino)</t>
  </si>
  <si>
    <t>Z022329984</t>
  </si>
  <si>
    <t>FORNITURA PIANTE</t>
  </si>
  <si>
    <t>VIVAIO PUNTO VERDE</t>
  </si>
  <si>
    <t>ZAE235B4F4</t>
  </si>
  <si>
    <t>MASTER ON LINE</t>
  </si>
  <si>
    <t>WIKICOM SRL</t>
  </si>
  <si>
    <t>ZF5235E581</t>
  </si>
  <si>
    <t>manutenzione impianti termici</t>
  </si>
  <si>
    <t>THERMONET SRL</t>
  </si>
  <si>
    <t>ZBD235F9B5</t>
  </si>
  <si>
    <t>CENTRALINO uff serv Assistenziali</t>
  </si>
  <si>
    <t>Z77236A026</t>
  </si>
  <si>
    <t>MATERIALE DA GIARDINO</t>
  </si>
  <si>
    <t>Z62236A44B</t>
  </si>
  <si>
    <t>POLIZZA RC AMMINISTRATORI E DIRIGENTI</t>
  </si>
  <si>
    <t>MEDIASS SPA</t>
  </si>
  <si>
    <t>Z762384385</t>
  </si>
  <si>
    <t>Z9223B4DB7</t>
  </si>
  <si>
    <t>MANUTENZIONE STRAORDINARIA CALDAIA</t>
  </si>
  <si>
    <t>Z6023B4CFC</t>
  </si>
  <si>
    <t>AFFIDAMENTO ADEMPIMENTO PERIODICO IVA</t>
  </si>
  <si>
    <t xml:space="preserve">RICCI BARBARA </t>
  </si>
  <si>
    <t>Z2023C3E94</t>
  </si>
  <si>
    <t>ATTUATORE A STELO PER LUCERNARI</t>
  </si>
  <si>
    <t>ANGELINI PROFESSIONAL SRL</t>
  </si>
  <si>
    <t>Z6523D200E</t>
  </si>
  <si>
    <t>MATTONELLE ANTI-TRAUMA PER NIDO PLUS</t>
  </si>
  <si>
    <t>ZE423ECD6A</t>
  </si>
  <si>
    <t>GESTIONE PIANI DI AUTOCONTROLLO HACCP SULL'IGIENE DEI PRODOTTI ALIMENTARI</t>
  </si>
  <si>
    <t>BENEDETTI GINO</t>
  </si>
  <si>
    <t>Z0123F8E2C</t>
  </si>
  <si>
    <t>STAMPA MANIFESTI</t>
  </si>
  <si>
    <t>Z4C23FBBE1</t>
  </si>
  <si>
    <t>RINNOVO CONSULENZA RELATIVA AGLI ADEMPIMENTI DELLA SICUREZZA SUL LAVORO E SORVEGLIANZA SANITARIA</t>
  </si>
  <si>
    <t>RAGGRUPPAMENTO IGEAM</t>
  </si>
  <si>
    <t>Z6523FB7D5</t>
  </si>
  <si>
    <t>ASSISTENZA TECNICA PER MULTIFUNZIONE ASILO NIDO</t>
  </si>
  <si>
    <t>DIGITAL TRADE</t>
  </si>
  <si>
    <t>ZA823FB743</t>
  </si>
  <si>
    <t>ASSISTENZA TECNICA PER MULTIFUNZIONE SOC ASS.LI</t>
  </si>
  <si>
    <t>Z1B23FB87A</t>
  </si>
  <si>
    <t>ASSISTENZA TECNICA PER MULTIFUNZIONE ASILO NIDO CECCHINA</t>
  </si>
  <si>
    <t>Z3923FB9B3</t>
  </si>
  <si>
    <t>ASSISTENZA TECNICA PER MULTIFUNZIONE LUDOTECA</t>
  </si>
  <si>
    <t>ZCE2406152</t>
  </si>
  <si>
    <t xml:space="preserve">POLIZZA AUTO </t>
  </si>
  <si>
    <t>ZB4240EE5D</t>
  </si>
  <si>
    <t>AFFIDAMENTO DELLE PROCEDURE NECESSATIE AL CONSEGUIMENTO DELLA SCIA</t>
  </si>
  <si>
    <t>DATTI LEONARDO</t>
  </si>
  <si>
    <t>ZDD241700D</t>
  </si>
  <si>
    <t>ALLESTIMENTO AREA GIOCHI ESTERNA ASILO NIDO ALBANO E CECCHINA</t>
  </si>
  <si>
    <t>DIDATTICA TOSCANA</t>
  </si>
  <si>
    <t>Z942416E06</t>
  </si>
  <si>
    <t>Z6624226B3</t>
  </si>
  <si>
    <t>SUPPORTO SPECIALISTICO NELLA PREDISPOSIZIONE DELLA DOCUMENTAZIONE DELLA GARA</t>
  </si>
  <si>
    <t>FRANCO ASCHI</t>
  </si>
  <si>
    <t>ZEF242265E</t>
  </si>
  <si>
    <t>PROGETTO FORMATIVO ORIENTATO ALLA GESTIONE DELLO STRESS DA LAVORO</t>
  </si>
  <si>
    <t>JESSICA CELESTRE/BARONTI MARCHIO'</t>
  </si>
  <si>
    <t>ZAD2444663</t>
  </si>
  <si>
    <t>Montaggio mattonato</t>
  </si>
  <si>
    <t>ZD1244DA56</t>
  </si>
  <si>
    <t>Assistenza contabile</t>
  </si>
  <si>
    <t>BARBARA RICCI</t>
  </si>
  <si>
    <t>Z7F2453402</t>
  </si>
  <si>
    <t>Manutenzione ascensore</t>
  </si>
  <si>
    <t>Auros Elevator</t>
  </si>
  <si>
    <t>ZA0246A2C6</t>
  </si>
  <si>
    <t xml:space="preserve">ACQUISTO MATERIALE </t>
  </si>
  <si>
    <t>ZA9246A729</t>
  </si>
  <si>
    <t>RIPARAZIONE CALDAIA</t>
  </si>
  <si>
    <t>Z892472CB4</t>
  </si>
  <si>
    <t>NOMINA RESPONSABILE DATI (DPO)</t>
  </si>
  <si>
    <t>LEGANET</t>
  </si>
  <si>
    <t>ZDE2494270</t>
  </si>
  <si>
    <t>Verifica degli impianti elettrici di messa a terra</t>
  </si>
  <si>
    <t>ECO CERTIFICAZIONI SPA</t>
  </si>
  <si>
    <t>Z1424D5CFB</t>
  </si>
  <si>
    <t>Sistema di rilevazione presenze</t>
  </si>
  <si>
    <t>PRO.GE.SE Srl</t>
  </si>
  <si>
    <t>Z8124DF6E1</t>
  </si>
  <si>
    <t>Materiale di cancelleria</t>
  </si>
  <si>
    <t>Errebian Spa</t>
  </si>
  <si>
    <t>Z2E25065A8</t>
  </si>
  <si>
    <t>DPI Dipendenti asili nido</t>
  </si>
  <si>
    <t>Antinfortunistica Roberti</t>
  </si>
  <si>
    <t>Z162511E61</t>
  </si>
  <si>
    <t>servizio biglietteri/accoglienza stagione teatrale 2018/19 supporto attività teatrali</t>
  </si>
  <si>
    <t>Drin Service</t>
  </si>
  <si>
    <t>Z9525292DF</t>
  </si>
  <si>
    <t>Tagliando Fiat Panda</t>
  </si>
  <si>
    <t>Z CAR</t>
  </si>
  <si>
    <t>Z0B25557D0</t>
  </si>
  <si>
    <t>INCARICO LEGALE</t>
  </si>
  <si>
    <t>FEROLETO ANTONIO</t>
  </si>
  <si>
    <t>Z8A25688A7</t>
  </si>
  <si>
    <t>ACQUISTO CARTA</t>
  </si>
  <si>
    <t>ZC925B9539</t>
  </si>
  <si>
    <t>ZC925EB644</t>
  </si>
  <si>
    <t>MATERIALE DIDATTICA</t>
  </si>
  <si>
    <t>GIODICART</t>
  </si>
  <si>
    <t>Z0E262866A</t>
  </si>
  <si>
    <t>ACQUISTO ARMADIO METALLICO</t>
  </si>
  <si>
    <t>ERREbian Spa</t>
  </si>
  <si>
    <t>7577093EEF</t>
  </si>
  <si>
    <t>Affidamento di alcuni servizi di assistenza domiciliare in favore di anziani, disabili, disabili gravissimi e di assistenza educativa scolastica per utenti residenti nel Comune di Albano Laziale</t>
  </si>
  <si>
    <t>Titolo</t>
  </si>
  <si>
    <t>Abstract</t>
  </si>
  <si>
    <t>Data Pubbicazione Dataset</t>
  </si>
  <si>
    <t>Ente 
Pubblicatore</t>
  </si>
  <si>
    <t>Data Ultimo Aggiornamento Dataset</t>
  </si>
  <si>
    <t>Anno Riferimento</t>
  </si>
  <si>
    <t>Url File</t>
  </si>
  <si>
    <t>Licenza</t>
  </si>
  <si>
    <t>Pubblicazione 1 legge 190</t>
  </si>
  <si>
    <t>Pubblicazione 1 
legge 190</t>
  </si>
  <si>
    <t>DESCRIZIONE ENTE PUBBLICATORE</t>
  </si>
  <si>
    <t>www.albaservizi.it</t>
  </si>
  <si>
    <t>08262191003</t>
  </si>
  <si>
    <t>12484241000</t>
  </si>
  <si>
    <t>04934860588</t>
  </si>
  <si>
    <t>00051570893</t>
  </si>
  <si>
    <t>MTTSVT63T01H501U</t>
  </si>
  <si>
    <t>02044501001</t>
  </si>
  <si>
    <t>10435001002</t>
  </si>
  <si>
    <t>CSTNDR63A26H501A</t>
  </si>
  <si>
    <t>09395351001</t>
  </si>
  <si>
    <t>VNDNDR76R06A132R</t>
  </si>
  <si>
    <t>02027040019</t>
  </si>
  <si>
    <t>05236460589</t>
  </si>
  <si>
    <t>06467211006</t>
  </si>
  <si>
    <t>11191991006</t>
  </si>
  <si>
    <t>08708671006</t>
  </si>
  <si>
    <t>10757481006</t>
  </si>
  <si>
    <t>05200430584</t>
  </si>
  <si>
    <t>05476750483</t>
  </si>
  <si>
    <t>05149711003</t>
  </si>
  <si>
    <t>CCRSLV72S61L219D</t>
  </si>
  <si>
    <t>05203201008</t>
  </si>
  <si>
    <t>113288411001</t>
  </si>
  <si>
    <t>11061581002</t>
  </si>
  <si>
    <t>RCCBBR73H55L719I</t>
  </si>
  <si>
    <t>06212411000</t>
  </si>
  <si>
    <t>BNDGNI57R09C116R</t>
  </si>
  <si>
    <t>1237131006;10178221007;05111821004</t>
  </si>
  <si>
    <t>06071181009</t>
  </si>
  <si>
    <t>DTTLRD73H01E958S</t>
  </si>
  <si>
    <t>00486330509</t>
  </si>
  <si>
    <t>SCHFNC59A15H501L</t>
  </si>
  <si>
    <t>BRNMLR56C45H501B; CLSJSC74S50H501G</t>
  </si>
  <si>
    <t>00920551009</t>
  </si>
  <si>
    <t>02299380648</t>
  </si>
  <si>
    <t>04080441001</t>
  </si>
  <si>
    <t>14597291005</t>
  </si>
  <si>
    <t>FRLNTN72B16M208P</t>
  </si>
  <si>
    <t>IT04715400729 </t>
  </si>
  <si>
    <t>00409920584</t>
  </si>
  <si>
    <t>10058870154</t>
  </si>
  <si>
    <t>A FINE GIUDIZIO</t>
  </si>
  <si>
    <r>
      <t xml:space="preserve">AGGIUDICATARIO
</t>
    </r>
    <r>
      <rPr>
        <sz val="10"/>
        <color indexed="8"/>
        <rFont val="Calibri"/>
        <family val="2"/>
      </rPr>
      <t>(Codice fiscale)</t>
    </r>
  </si>
  <si>
    <r>
      <t xml:space="preserve">AGGIUDICATARIO
</t>
    </r>
    <r>
      <rPr>
        <sz val="10"/>
        <color indexed="8"/>
        <rFont val="Calibri"/>
        <family val="2"/>
      </rPr>
      <t>(Id. Fiscale Estero)</t>
    </r>
  </si>
  <si>
    <r>
      <t xml:space="preserve">AGGIUDICATARIO
</t>
    </r>
    <r>
      <rPr>
        <sz val="10"/>
        <color indexed="8"/>
        <rFont val="Calibri"/>
        <family val="2"/>
      </rPr>
      <t>(Ragione Sociale)</t>
    </r>
  </si>
  <si>
    <t>CHIUSO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</si>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</sst>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14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/>
    <xf numFmtId="4" fontId="5" fillId="0" borderId="0" xfId="0" applyNumberFormat="1" applyFont="1"/>
    <xf numFmtId="4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/>
    </xf>
    <xf numFmtId="14" fontId="5" fillId="2" borderId="1" xfId="0" applyNumberFormat="1" applyFont="1" applyFill="1" applyBorder="1"/>
    <xf numFmtId="49" fontId="5" fillId="0" borderId="1" xfId="0" quotePrefix="1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49" fontId="5" fillId="0" borderId="1" xfId="0" quotePrefix="1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49" fontId="5" fillId="0" borderId="0" xfId="0" quotePrefix="1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4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49" fontId="5" fillId="2" borderId="1" xfId="0" quotePrefix="1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lbaservizi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topLeftCell="B1" workbookViewId="0">
      <selection activeCell="C2" sqref="C2"/>
    </sheetView>
  </sheetViews>
  <sheetFormatPr defaultRowHeight="15" x14ac:dyDescent="0.25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ht="47.25" x14ac:dyDescent="0.25">
      <c r="A1" s="20" t="s">
        <v>186</v>
      </c>
      <c r="B1" s="21" t="s">
        <v>187</v>
      </c>
      <c r="C1" s="21" t="s">
        <v>188</v>
      </c>
      <c r="D1" s="21" t="s">
        <v>189</v>
      </c>
      <c r="E1" s="21" t="s">
        <v>190</v>
      </c>
      <c r="F1" s="21" t="s">
        <v>191</v>
      </c>
      <c r="G1" s="21" t="s">
        <v>192</v>
      </c>
      <c r="H1" s="21" t="s">
        <v>193</v>
      </c>
    </row>
    <row r="2" spans="1:8" ht="25.5" x14ac:dyDescent="0.25">
      <c r="A2" s="22" t="s">
        <v>194</v>
      </c>
      <c r="B2" s="22" t="s">
        <v>195</v>
      </c>
      <c r="C2" s="23"/>
      <c r="D2" s="22" t="s">
        <v>196</v>
      </c>
      <c r="E2" s="23"/>
      <c r="F2" s="22">
        <v>2018</v>
      </c>
      <c r="G2" s="24" t="s">
        <v>197</v>
      </c>
      <c r="H2" s="22"/>
    </row>
  </sheetData>
  <hyperlinks>
    <hyperlink ref="G2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94"/>
  <sheetViews>
    <sheetView tabSelected="1" workbookViewId="0">
      <selection activeCell="F16" sqref="F16"/>
    </sheetView>
  </sheetViews>
  <sheetFormatPr defaultRowHeight="15" x14ac:dyDescent="0.25"/>
  <cols>
    <col min="1" max="1" width="14.5703125" bestFit="1" customWidth="1"/>
    <col min="2" max="2" width="36.85546875" customWidth="1"/>
    <col min="3" max="3" width="17.85546875" bestFit="1" customWidth="1"/>
    <col min="4" max="4" width="14.5703125" customWidth="1"/>
    <col min="5" max="5" width="20.7109375" customWidth="1"/>
    <col min="6" max="6" width="18.7109375" style="19" customWidth="1"/>
    <col min="7" max="7" width="17.140625" customWidth="1"/>
    <col min="8" max="8" width="17" customWidth="1"/>
    <col min="9" max="10" width="22" style="19" customWidth="1"/>
  </cols>
  <sheetData>
    <row r="2" spans="1:10" s="3" customFormat="1" ht="63.75" x14ac:dyDescent="0.25">
      <c r="A2" s="1" t="s">
        <v>0</v>
      </c>
      <c r="B2" s="2" t="s">
        <v>1</v>
      </c>
      <c r="C2" s="2" t="s">
        <v>239</v>
      </c>
      <c r="D2" s="2" t="s">
        <v>240</v>
      </c>
      <c r="E2" s="2" t="s">
        <v>241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242</v>
      </c>
    </row>
    <row r="3" spans="1:10" ht="24.75" customHeight="1" x14ac:dyDescent="0.25">
      <c r="A3" s="4" t="s">
        <v>6</v>
      </c>
      <c r="B3" s="5" t="s">
        <v>7</v>
      </c>
      <c r="C3" s="28" t="s">
        <v>198</v>
      </c>
      <c r="D3" s="6"/>
      <c r="E3" s="6" t="s">
        <v>8</v>
      </c>
      <c r="F3" s="8">
        <v>182.34</v>
      </c>
      <c r="G3" s="6">
        <v>43104</v>
      </c>
      <c r="H3" s="6">
        <v>43105</v>
      </c>
      <c r="I3" s="8">
        <v>182.34</v>
      </c>
      <c r="J3" s="34" t="s">
        <v>243</v>
      </c>
    </row>
    <row r="4" spans="1:10" ht="24.75" customHeight="1" x14ac:dyDescent="0.25">
      <c r="A4" s="4" t="s">
        <v>9</v>
      </c>
      <c r="B4" s="5" t="s">
        <v>10</v>
      </c>
      <c r="C4" s="28" t="s">
        <v>198</v>
      </c>
      <c r="D4" s="6"/>
      <c r="E4" s="6" t="s">
        <v>8</v>
      </c>
      <c r="F4" s="8">
        <v>72.930000000000007</v>
      </c>
      <c r="G4" s="6">
        <v>43104</v>
      </c>
      <c r="H4" s="6">
        <v>43105</v>
      </c>
      <c r="I4" s="8">
        <v>72.930000000000007</v>
      </c>
      <c r="J4" s="34" t="s">
        <v>243</v>
      </c>
    </row>
    <row r="5" spans="1:10" ht="24.75" customHeight="1" x14ac:dyDescent="0.25">
      <c r="A5" s="4" t="s">
        <v>11</v>
      </c>
      <c r="B5" s="5" t="s">
        <v>12</v>
      </c>
      <c r="C5" s="28" t="s">
        <v>198</v>
      </c>
      <c r="D5" s="6"/>
      <c r="E5" s="6" t="s">
        <v>8</v>
      </c>
      <c r="F5" s="8">
        <v>184.58</v>
      </c>
      <c r="G5" s="6">
        <v>43108</v>
      </c>
      <c r="H5" s="6">
        <v>43108</v>
      </c>
      <c r="I5" s="8">
        <v>184.58</v>
      </c>
      <c r="J5" s="34" t="s">
        <v>243</v>
      </c>
    </row>
    <row r="6" spans="1:10" ht="24.75" customHeight="1" x14ac:dyDescent="0.25">
      <c r="A6" s="4" t="s">
        <v>13</v>
      </c>
      <c r="B6" s="5" t="s">
        <v>14</v>
      </c>
      <c r="C6" s="28" t="s">
        <v>198</v>
      </c>
      <c r="D6" s="6"/>
      <c r="E6" s="6" t="s">
        <v>8</v>
      </c>
      <c r="F6" s="8">
        <v>87.13</v>
      </c>
      <c r="G6" s="6">
        <v>43108</v>
      </c>
      <c r="H6" s="6">
        <v>43108</v>
      </c>
      <c r="I6" s="8">
        <v>87.13</v>
      </c>
      <c r="J6" s="34" t="s">
        <v>243</v>
      </c>
    </row>
    <row r="7" spans="1:10" ht="24.75" customHeight="1" x14ac:dyDescent="0.25">
      <c r="A7" s="4" t="s">
        <v>18</v>
      </c>
      <c r="B7" s="5" t="s">
        <v>19</v>
      </c>
      <c r="C7" s="28" t="s">
        <v>200</v>
      </c>
      <c r="D7" s="6"/>
      <c r="E7" s="6" t="s">
        <v>20</v>
      </c>
      <c r="F7" s="8">
        <v>333.17</v>
      </c>
      <c r="G7" s="6">
        <v>43124</v>
      </c>
      <c r="H7" s="6">
        <v>43496</v>
      </c>
      <c r="I7" s="8">
        <f>312.17+21</f>
        <v>333.17</v>
      </c>
      <c r="J7" s="34" t="s">
        <v>243</v>
      </c>
    </row>
    <row r="8" spans="1:10" s="10" customFormat="1" ht="24" x14ac:dyDescent="0.2">
      <c r="A8" s="4" t="s">
        <v>27</v>
      </c>
      <c r="B8" s="5" t="s">
        <v>28</v>
      </c>
      <c r="C8" s="28" t="s">
        <v>202</v>
      </c>
      <c r="D8" s="6"/>
      <c r="E8" s="6" t="s">
        <v>29</v>
      </c>
      <c r="F8" s="8">
        <v>1000</v>
      </c>
      <c r="G8" s="6">
        <v>43144</v>
      </c>
      <c r="H8" s="6">
        <v>43248</v>
      </c>
      <c r="I8" s="8">
        <v>1000</v>
      </c>
      <c r="J8" s="34" t="s">
        <v>243</v>
      </c>
    </row>
    <row r="9" spans="1:10" ht="24.75" customHeight="1" x14ac:dyDescent="0.25">
      <c r="A9" s="4" t="s">
        <v>30</v>
      </c>
      <c r="B9" s="5" t="s">
        <v>31</v>
      </c>
      <c r="C9" s="28" t="s">
        <v>203</v>
      </c>
      <c r="D9" s="6"/>
      <c r="E9" s="6" t="s">
        <v>32</v>
      </c>
      <c r="F9" s="8">
        <v>281.27999999999997</v>
      </c>
      <c r="G9" s="6">
        <v>43146</v>
      </c>
      <c r="H9" s="6">
        <v>43146</v>
      </c>
      <c r="I9" s="8">
        <v>281.27999999999997</v>
      </c>
      <c r="J9" s="34" t="s">
        <v>243</v>
      </c>
    </row>
    <row r="10" spans="1:10" s="10" customFormat="1" x14ac:dyDescent="0.2">
      <c r="A10" s="4" t="s">
        <v>33</v>
      </c>
      <c r="B10" s="5" t="s">
        <v>34</v>
      </c>
      <c r="C10" s="28" t="s">
        <v>204</v>
      </c>
      <c r="D10" s="6"/>
      <c r="E10" s="6" t="s">
        <v>35</v>
      </c>
      <c r="F10" s="8">
        <v>790.4</v>
      </c>
      <c r="G10" s="6">
        <v>43146</v>
      </c>
      <c r="H10" s="6">
        <v>43146</v>
      </c>
      <c r="I10" s="8">
        <v>790.4</v>
      </c>
      <c r="J10" s="34" t="s">
        <v>243</v>
      </c>
    </row>
    <row r="11" spans="1:10" ht="24.75" customHeight="1" x14ac:dyDescent="0.25">
      <c r="A11" s="4" t="s">
        <v>36</v>
      </c>
      <c r="B11" s="5" t="s">
        <v>37</v>
      </c>
      <c r="C11" s="28" t="s">
        <v>205</v>
      </c>
      <c r="D11" s="6"/>
      <c r="E11" s="6" t="s">
        <v>38</v>
      </c>
      <c r="F11" s="8">
        <v>1142.6199999999999</v>
      </c>
      <c r="G11" s="6">
        <v>43146</v>
      </c>
      <c r="H11" s="6">
        <v>43146</v>
      </c>
      <c r="I11" s="8">
        <v>1142.6199999999999</v>
      </c>
      <c r="J11" s="34" t="s">
        <v>243</v>
      </c>
    </row>
    <row r="12" spans="1:10" ht="24.75" customHeight="1" x14ac:dyDescent="0.25">
      <c r="A12" s="4" t="s">
        <v>39</v>
      </c>
      <c r="B12" s="5" t="s">
        <v>40</v>
      </c>
      <c r="C12" s="28" t="s">
        <v>206</v>
      </c>
      <c r="D12" s="6"/>
      <c r="E12" s="6" t="s">
        <v>41</v>
      </c>
      <c r="F12" s="8">
        <v>800</v>
      </c>
      <c r="G12" s="6">
        <v>43152</v>
      </c>
      <c r="H12" s="6">
        <v>43465</v>
      </c>
      <c r="I12" s="8">
        <v>800</v>
      </c>
      <c r="J12" s="34" t="s">
        <v>243</v>
      </c>
    </row>
    <row r="13" spans="1:10" ht="24.75" customHeight="1" x14ac:dyDescent="0.25">
      <c r="A13" s="4" t="s">
        <v>45</v>
      </c>
      <c r="B13" s="5" t="s">
        <v>46</v>
      </c>
      <c r="C13" s="28" t="s">
        <v>208</v>
      </c>
      <c r="D13" s="6"/>
      <c r="E13" s="6"/>
      <c r="F13" s="8">
        <v>818.85</v>
      </c>
      <c r="G13" s="6">
        <v>43160</v>
      </c>
      <c r="H13" s="6">
        <v>43160</v>
      </c>
      <c r="I13" s="8">
        <v>818.85</v>
      </c>
      <c r="J13" s="34" t="s">
        <v>243</v>
      </c>
    </row>
    <row r="14" spans="1:10" ht="24.75" customHeight="1" x14ac:dyDescent="0.25">
      <c r="A14" s="4" t="s">
        <v>48</v>
      </c>
      <c r="B14" s="5" t="s">
        <v>49</v>
      </c>
      <c r="C14" s="28" t="s">
        <v>209</v>
      </c>
      <c r="D14" s="7"/>
      <c r="E14" s="7" t="s">
        <v>50</v>
      </c>
      <c r="F14" s="8">
        <v>385</v>
      </c>
      <c r="G14" s="6">
        <v>43168</v>
      </c>
      <c r="H14" s="6">
        <v>43168</v>
      </c>
      <c r="I14" s="8">
        <v>385</v>
      </c>
      <c r="J14" s="34" t="s">
        <v>243</v>
      </c>
    </row>
    <row r="15" spans="1:10" ht="24.75" customHeight="1" x14ac:dyDescent="0.25">
      <c r="A15" s="4" t="s">
        <v>51</v>
      </c>
      <c r="B15" s="5" t="s">
        <v>52</v>
      </c>
      <c r="C15" s="28" t="s">
        <v>210</v>
      </c>
      <c r="D15" s="7"/>
      <c r="E15" s="7" t="s">
        <v>53</v>
      </c>
      <c r="F15" s="8">
        <v>3902.5</v>
      </c>
      <c r="G15" s="6">
        <v>43180</v>
      </c>
      <c r="H15" s="6">
        <v>43180</v>
      </c>
      <c r="I15" s="8">
        <v>3902.5</v>
      </c>
      <c r="J15" s="34" t="s">
        <v>243</v>
      </c>
    </row>
    <row r="16" spans="1:10" ht="24.75" customHeight="1" x14ac:dyDescent="0.25">
      <c r="A16" s="4" t="s">
        <v>60</v>
      </c>
      <c r="B16" s="5" t="s">
        <v>61</v>
      </c>
      <c r="C16" s="28" t="s">
        <v>212</v>
      </c>
      <c r="D16" s="5"/>
      <c r="E16" s="5" t="s">
        <v>62</v>
      </c>
      <c r="F16" s="8">
        <v>370</v>
      </c>
      <c r="G16" s="6">
        <v>43188</v>
      </c>
      <c r="H16" s="29">
        <v>43188</v>
      </c>
      <c r="I16" s="8">
        <v>370</v>
      </c>
      <c r="J16" s="34" t="s">
        <v>243</v>
      </c>
    </row>
    <row r="17" spans="1:10" ht="24.75" customHeight="1" x14ac:dyDescent="0.25">
      <c r="A17" s="4" t="s">
        <v>63</v>
      </c>
      <c r="B17" s="5" t="s">
        <v>64</v>
      </c>
      <c r="C17" s="36" t="s">
        <v>200</v>
      </c>
      <c r="D17" s="5"/>
      <c r="E17" s="5" t="s">
        <v>20</v>
      </c>
      <c r="F17" s="8">
        <v>368.37</v>
      </c>
      <c r="G17" s="6">
        <v>43188</v>
      </c>
      <c r="H17" s="6">
        <v>43188</v>
      </c>
      <c r="I17" s="8">
        <v>368.37</v>
      </c>
      <c r="J17" s="34" t="s">
        <v>243</v>
      </c>
    </row>
    <row r="18" spans="1:10" ht="24.75" customHeight="1" x14ac:dyDescent="0.25">
      <c r="A18" s="4" t="s">
        <v>68</v>
      </c>
      <c r="B18" s="5" t="s">
        <v>69</v>
      </c>
      <c r="C18" s="28" t="s">
        <v>214</v>
      </c>
      <c r="D18" s="5"/>
      <c r="E18" s="5" t="s">
        <v>70</v>
      </c>
      <c r="F18" s="8">
        <v>270</v>
      </c>
      <c r="G18" s="6">
        <v>43199</v>
      </c>
      <c r="H18" s="6">
        <v>43199</v>
      </c>
      <c r="I18" s="8">
        <v>270</v>
      </c>
      <c r="J18" s="34" t="s">
        <v>243</v>
      </c>
    </row>
    <row r="19" spans="1:10" ht="24.75" customHeight="1" x14ac:dyDescent="0.25">
      <c r="A19" s="4" t="s">
        <v>71</v>
      </c>
      <c r="B19" s="5" t="s">
        <v>72</v>
      </c>
      <c r="C19" s="28" t="s">
        <v>215</v>
      </c>
      <c r="D19" s="5"/>
      <c r="E19" s="5" t="s">
        <v>73</v>
      </c>
      <c r="F19" s="8">
        <v>752</v>
      </c>
      <c r="G19" s="6">
        <v>43200</v>
      </c>
      <c r="H19" s="6">
        <v>43200</v>
      </c>
      <c r="I19" s="8">
        <v>752</v>
      </c>
      <c r="J19" s="34" t="s">
        <v>243</v>
      </c>
    </row>
    <row r="20" spans="1:10" ht="24.75" customHeight="1" x14ac:dyDescent="0.25">
      <c r="A20" s="4" t="s">
        <v>89</v>
      </c>
      <c r="B20" s="5" t="s">
        <v>90</v>
      </c>
      <c r="C20" s="28" t="s">
        <v>198</v>
      </c>
      <c r="D20" s="5"/>
      <c r="E20" s="5" t="s">
        <v>8</v>
      </c>
      <c r="F20" s="8">
        <v>518</v>
      </c>
      <c r="G20" s="6">
        <v>43220</v>
      </c>
      <c r="H20" s="6">
        <v>43220</v>
      </c>
      <c r="I20" s="8">
        <v>518</v>
      </c>
      <c r="J20" s="34" t="s">
        <v>243</v>
      </c>
    </row>
    <row r="21" spans="1:10" ht="24.75" customHeight="1" x14ac:dyDescent="0.25">
      <c r="A21" s="4" t="s">
        <v>91</v>
      </c>
      <c r="B21" s="5" t="s">
        <v>92</v>
      </c>
      <c r="C21" s="28" t="s">
        <v>218</v>
      </c>
      <c r="D21" s="5"/>
      <c r="E21" s="5" t="s">
        <v>82</v>
      </c>
      <c r="F21" s="8">
        <v>204.24</v>
      </c>
      <c r="G21" s="6">
        <v>43223</v>
      </c>
      <c r="H21" s="6">
        <v>43223</v>
      </c>
      <c r="I21" s="8">
        <v>204.24</v>
      </c>
      <c r="J21" s="34" t="s">
        <v>243</v>
      </c>
    </row>
    <row r="22" spans="1:10" s="10" customFormat="1" x14ac:dyDescent="0.2">
      <c r="A22" s="4" t="s">
        <v>96</v>
      </c>
      <c r="B22" s="5" t="s">
        <v>31</v>
      </c>
      <c r="C22" s="28" t="s">
        <v>203</v>
      </c>
      <c r="D22" s="5"/>
      <c r="E22" s="5" t="s">
        <v>32</v>
      </c>
      <c r="F22" s="8">
        <v>2975.39</v>
      </c>
      <c r="G22" s="6">
        <v>43230</v>
      </c>
      <c r="H22" s="6">
        <v>43230</v>
      </c>
      <c r="I22" s="8">
        <v>2975.39</v>
      </c>
      <c r="J22" s="34" t="s">
        <v>243</v>
      </c>
    </row>
    <row r="23" spans="1:10" ht="24.75" customHeight="1" x14ac:dyDescent="0.25">
      <c r="A23" s="4" t="s">
        <v>97</v>
      </c>
      <c r="B23" s="5" t="s">
        <v>98</v>
      </c>
      <c r="C23" s="36" t="s">
        <v>220</v>
      </c>
      <c r="D23" s="5"/>
      <c r="E23" s="5" t="s">
        <v>88</v>
      </c>
      <c r="F23" s="8">
        <v>242.65</v>
      </c>
      <c r="G23" s="6">
        <v>43243</v>
      </c>
      <c r="H23" s="6">
        <v>43243</v>
      </c>
      <c r="I23" s="8">
        <v>242.65</v>
      </c>
      <c r="J23" s="34" t="s">
        <v>243</v>
      </c>
    </row>
    <row r="24" spans="1:10" ht="24.75" customHeight="1" x14ac:dyDescent="0.25">
      <c r="A24" s="4" t="s">
        <v>99</v>
      </c>
      <c r="B24" s="5" t="s">
        <v>100</v>
      </c>
      <c r="C24" s="31" t="s">
        <v>221</v>
      </c>
      <c r="D24" s="5"/>
      <c r="E24" s="5" t="s">
        <v>101</v>
      </c>
      <c r="F24" s="8">
        <v>600</v>
      </c>
      <c r="G24" s="6">
        <v>43243</v>
      </c>
      <c r="H24" s="6">
        <v>43243</v>
      </c>
      <c r="I24" s="8">
        <v>600</v>
      </c>
      <c r="J24" s="34" t="s">
        <v>243</v>
      </c>
    </row>
    <row r="25" spans="1:10" ht="24.75" customHeight="1" x14ac:dyDescent="0.25">
      <c r="A25" s="4" t="s">
        <v>105</v>
      </c>
      <c r="B25" s="5" t="s">
        <v>106</v>
      </c>
      <c r="C25" s="28" t="s">
        <v>215</v>
      </c>
      <c r="D25" s="5"/>
      <c r="E25" s="5" t="s">
        <v>73</v>
      </c>
      <c r="F25" s="8">
        <v>4029</v>
      </c>
      <c r="G25" s="6">
        <v>43251</v>
      </c>
      <c r="H25" s="6">
        <v>43251</v>
      </c>
      <c r="I25" s="8">
        <v>4029</v>
      </c>
      <c r="J25" s="34" t="s">
        <v>243</v>
      </c>
    </row>
    <row r="26" spans="1:10" ht="24.75" customHeight="1" x14ac:dyDescent="0.25">
      <c r="A26" s="4" t="s">
        <v>110</v>
      </c>
      <c r="B26" s="5" t="s">
        <v>111</v>
      </c>
      <c r="C26" s="28" t="s">
        <v>214</v>
      </c>
      <c r="D26" s="5"/>
      <c r="E26" s="5" t="s">
        <v>70</v>
      </c>
      <c r="F26" s="8">
        <v>90</v>
      </c>
      <c r="G26" s="6">
        <v>43263</v>
      </c>
      <c r="H26" s="6">
        <v>43263</v>
      </c>
      <c r="I26" s="8">
        <v>90</v>
      </c>
      <c r="J26" s="34" t="s">
        <v>243</v>
      </c>
    </row>
    <row r="27" spans="1:10" ht="24.75" customHeight="1" x14ac:dyDescent="0.25">
      <c r="A27" s="4" t="s">
        <v>112</v>
      </c>
      <c r="B27" s="5" t="s">
        <v>113</v>
      </c>
      <c r="C27" s="30" t="s">
        <v>224</v>
      </c>
      <c r="D27" s="5"/>
      <c r="E27" s="5" t="s">
        <v>114</v>
      </c>
      <c r="F27" s="8"/>
      <c r="G27" s="6">
        <v>43264</v>
      </c>
      <c r="H27" s="6">
        <v>43646</v>
      </c>
      <c r="I27" s="8"/>
      <c r="J27" s="34" t="s">
        <v>243</v>
      </c>
    </row>
    <row r="28" spans="1:10" ht="24.75" customHeight="1" x14ac:dyDescent="0.25">
      <c r="A28" s="4" t="s">
        <v>129</v>
      </c>
      <c r="B28" s="5" t="s">
        <v>130</v>
      </c>
      <c r="C28" s="28" t="s">
        <v>227</v>
      </c>
      <c r="D28" s="5"/>
      <c r="E28" s="5" t="s">
        <v>131</v>
      </c>
      <c r="F28" s="8">
        <v>360.66</v>
      </c>
      <c r="G28" s="6">
        <v>43272</v>
      </c>
      <c r="H28" s="6">
        <v>43272</v>
      </c>
      <c r="I28" s="8">
        <v>360.66</v>
      </c>
      <c r="J28" s="34" t="s">
        <v>243</v>
      </c>
    </row>
    <row r="29" spans="1:10" ht="24.75" customHeight="1" x14ac:dyDescent="0.25">
      <c r="A29" s="4" t="s">
        <v>139</v>
      </c>
      <c r="B29" s="5" t="s">
        <v>140</v>
      </c>
      <c r="C29" s="28" t="s">
        <v>212</v>
      </c>
      <c r="D29" s="5"/>
      <c r="E29" s="5" t="s">
        <v>62</v>
      </c>
      <c r="F29" s="8">
        <v>1040</v>
      </c>
      <c r="G29" s="6">
        <v>43286</v>
      </c>
      <c r="H29" s="6">
        <v>43286</v>
      </c>
      <c r="I29" s="8">
        <v>1040</v>
      </c>
      <c r="J29" s="34" t="s">
        <v>243</v>
      </c>
    </row>
    <row r="30" spans="1:10" ht="24.75" customHeight="1" x14ac:dyDescent="0.25">
      <c r="A30" s="4" t="s">
        <v>147</v>
      </c>
      <c r="B30" s="5" t="s">
        <v>148</v>
      </c>
      <c r="C30" s="28" t="s">
        <v>216</v>
      </c>
      <c r="D30" s="5"/>
      <c r="E30" s="5" t="s">
        <v>76</v>
      </c>
      <c r="F30" s="8">
        <v>244.26</v>
      </c>
      <c r="G30" s="6">
        <v>43300</v>
      </c>
      <c r="H30" s="6">
        <v>43300</v>
      </c>
      <c r="I30" s="8">
        <v>244.26</v>
      </c>
      <c r="J30" s="34" t="s">
        <v>243</v>
      </c>
    </row>
    <row r="31" spans="1:10" ht="24.75" customHeight="1" x14ac:dyDescent="0.25">
      <c r="A31" s="4" t="s">
        <v>149</v>
      </c>
      <c r="B31" s="5" t="s">
        <v>150</v>
      </c>
      <c r="C31" s="28" t="s">
        <v>220</v>
      </c>
      <c r="D31" s="5"/>
      <c r="E31" s="5" t="s">
        <v>88</v>
      </c>
      <c r="F31" s="8">
        <v>242.65</v>
      </c>
      <c r="G31" s="6">
        <v>43300</v>
      </c>
      <c r="H31" s="6">
        <v>43300</v>
      </c>
      <c r="I31" s="8">
        <v>242.65</v>
      </c>
      <c r="J31" s="34" t="s">
        <v>243</v>
      </c>
    </row>
    <row r="32" spans="1:10" ht="24.75" customHeight="1" x14ac:dyDescent="0.25">
      <c r="A32" s="4" t="s">
        <v>160</v>
      </c>
      <c r="B32" s="5" t="s">
        <v>161</v>
      </c>
      <c r="C32" s="28" t="s">
        <v>203</v>
      </c>
      <c r="D32" s="5"/>
      <c r="E32" s="5" t="s">
        <v>162</v>
      </c>
      <c r="F32" s="8">
        <v>49.25</v>
      </c>
      <c r="G32" s="6">
        <v>43354</v>
      </c>
      <c r="H32" s="6">
        <v>43354</v>
      </c>
      <c r="I32" s="8">
        <v>49.25</v>
      </c>
      <c r="J32" s="34" t="s">
        <v>243</v>
      </c>
    </row>
    <row r="33" spans="1:10" ht="24.75" customHeight="1" x14ac:dyDescent="0.25">
      <c r="A33" s="4" t="s">
        <v>169</v>
      </c>
      <c r="B33" s="5" t="s">
        <v>170</v>
      </c>
      <c r="C33" s="28" t="s">
        <v>233</v>
      </c>
      <c r="D33" s="5"/>
      <c r="E33" s="5" t="s">
        <v>171</v>
      </c>
      <c r="F33" s="8">
        <v>455.33</v>
      </c>
      <c r="G33" s="6">
        <v>43376</v>
      </c>
      <c r="H33" s="6">
        <v>43376</v>
      </c>
      <c r="I33" s="8">
        <v>455.33</v>
      </c>
      <c r="J33" s="34" t="s">
        <v>243</v>
      </c>
    </row>
    <row r="34" spans="1:10" s="43" customFormat="1" ht="24.75" customHeight="1" x14ac:dyDescent="0.25">
      <c r="A34" s="39" t="s">
        <v>184</v>
      </c>
      <c r="B34" s="40" t="s">
        <v>185</v>
      </c>
      <c r="C34" s="41" t="s">
        <v>199</v>
      </c>
      <c r="D34" s="40"/>
      <c r="E34" s="40" t="s">
        <v>17</v>
      </c>
      <c r="F34" s="38">
        <v>484753</v>
      </c>
      <c r="G34" s="27">
        <v>43301</v>
      </c>
      <c r="H34" s="27">
        <v>44530</v>
      </c>
      <c r="I34" s="38">
        <v>0</v>
      </c>
      <c r="J34" s="42" t="s">
        <v>244</v>
      </c>
    </row>
    <row r="35" spans="1:10" ht="24.75" customHeight="1" x14ac:dyDescent="0.25">
      <c r="A35" s="4" t="s">
        <v>80</v>
      </c>
      <c r="B35" s="5" t="s">
        <v>81</v>
      </c>
      <c r="C35" s="28" t="s">
        <v>218</v>
      </c>
      <c r="D35" s="5"/>
      <c r="E35" s="5" t="s">
        <v>82</v>
      </c>
      <c r="F35" s="8">
        <v>207</v>
      </c>
      <c r="G35" s="6">
        <v>43202</v>
      </c>
      <c r="H35" s="6">
        <v>43202</v>
      </c>
      <c r="I35" s="8">
        <v>206.97</v>
      </c>
      <c r="J35" s="34" t="s">
        <v>243</v>
      </c>
    </row>
    <row r="36" spans="1:10" ht="24.75" customHeight="1" x14ac:dyDescent="0.25">
      <c r="A36" s="4" t="s">
        <v>177</v>
      </c>
      <c r="B36" s="5" t="s">
        <v>111</v>
      </c>
      <c r="C36" s="28" t="s">
        <v>214</v>
      </c>
      <c r="D36" s="5"/>
      <c r="E36" s="5" t="s">
        <v>70</v>
      </c>
      <c r="F36" s="8">
        <v>100</v>
      </c>
      <c r="G36" s="6">
        <v>43417</v>
      </c>
      <c r="H36" s="6">
        <v>43417</v>
      </c>
      <c r="I36" s="8"/>
      <c r="J36" s="34" t="s">
        <v>244</v>
      </c>
    </row>
    <row r="37" spans="1:10" ht="24.75" customHeight="1" x14ac:dyDescent="0.25">
      <c r="A37" s="4" t="s">
        <v>175</v>
      </c>
      <c r="B37" s="5" t="s">
        <v>176</v>
      </c>
      <c r="C37" s="28" t="s">
        <v>203</v>
      </c>
      <c r="D37" s="5"/>
      <c r="E37" s="5" t="s">
        <v>162</v>
      </c>
      <c r="F37" s="8">
        <v>112.5</v>
      </c>
      <c r="G37" s="6">
        <v>43392</v>
      </c>
      <c r="H37" s="6">
        <v>43392</v>
      </c>
      <c r="I37" s="8"/>
      <c r="J37" s="34" t="s">
        <v>244</v>
      </c>
    </row>
    <row r="38" spans="1:10" ht="24.75" customHeight="1" x14ac:dyDescent="0.25">
      <c r="A38" s="4" t="s">
        <v>122</v>
      </c>
      <c r="B38" s="5" t="s">
        <v>123</v>
      </c>
      <c r="C38" s="28" t="s">
        <v>225</v>
      </c>
      <c r="D38" s="5"/>
      <c r="E38" s="5" t="s">
        <v>117</v>
      </c>
      <c r="F38" s="8">
        <v>150</v>
      </c>
      <c r="G38" s="6">
        <v>43264</v>
      </c>
      <c r="H38" s="6">
        <v>44713</v>
      </c>
      <c r="I38" s="8">
        <f>7.73 +13.8</f>
        <v>21.53</v>
      </c>
      <c r="J38" s="34" t="s">
        <v>244</v>
      </c>
    </row>
    <row r="39" spans="1:10" ht="24.75" customHeight="1" x14ac:dyDescent="0.25">
      <c r="A39" s="4" t="s">
        <v>102</v>
      </c>
      <c r="B39" s="5" t="s">
        <v>103</v>
      </c>
      <c r="C39" s="36" t="s">
        <v>222</v>
      </c>
      <c r="D39" s="5"/>
      <c r="E39" s="5" t="s">
        <v>104</v>
      </c>
      <c r="F39" s="8">
        <v>153</v>
      </c>
      <c r="G39" s="6">
        <v>43248</v>
      </c>
      <c r="H39" s="6">
        <v>43248</v>
      </c>
      <c r="I39" s="8"/>
      <c r="J39" s="34" t="s">
        <v>244</v>
      </c>
    </row>
    <row r="40" spans="1:10" ht="24.75" customHeight="1" x14ac:dyDescent="0.25">
      <c r="A40" s="4" t="s">
        <v>74</v>
      </c>
      <c r="B40" s="5" t="s">
        <v>75</v>
      </c>
      <c r="C40" s="28" t="s">
        <v>216</v>
      </c>
      <c r="D40" s="5"/>
      <c r="E40" s="5" t="s">
        <v>76</v>
      </c>
      <c r="F40" s="8">
        <v>203.92</v>
      </c>
      <c r="G40" s="6">
        <v>43200</v>
      </c>
      <c r="H40" s="6">
        <v>43200</v>
      </c>
      <c r="I40" s="8"/>
      <c r="J40" s="34" t="s">
        <v>244</v>
      </c>
    </row>
    <row r="41" spans="1:10" ht="24.75" customHeight="1" x14ac:dyDescent="0.25">
      <c r="A41" s="4" t="s">
        <v>181</v>
      </c>
      <c r="B41" s="5" t="s">
        <v>182</v>
      </c>
      <c r="C41" s="28" t="s">
        <v>203</v>
      </c>
      <c r="D41" s="5"/>
      <c r="E41" s="5" t="s">
        <v>183</v>
      </c>
      <c r="F41" s="8">
        <v>234</v>
      </c>
      <c r="G41" s="6">
        <v>43440</v>
      </c>
      <c r="H41" s="6">
        <v>43440</v>
      </c>
      <c r="I41" s="8"/>
      <c r="J41" s="34" t="s">
        <v>244</v>
      </c>
    </row>
    <row r="42" spans="1:10" s="43" customFormat="1" ht="24.75" x14ac:dyDescent="0.25">
      <c r="A42" s="44" t="s">
        <v>77</v>
      </c>
      <c r="B42" s="40" t="s">
        <v>78</v>
      </c>
      <c r="C42" s="41" t="s">
        <v>217</v>
      </c>
      <c r="D42" s="40"/>
      <c r="E42" s="40" t="s">
        <v>79</v>
      </c>
      <c r="F42" s="38">
        <v>1467.21</v>
      </c>
      <c r="G42" s="27">
        <v>43202</v>
      </c>
      <c r="H42" s="27">
        <v>43276</v>
      </c>
      <c r="I42" s="38">
        <v>1173.77</v>
      </c>
      <c r="J42" s="42" t="s">
        <v>243</v>
      </c>
    </row>
    <row r="43" spans="1:10" s="43" customFormat="1" ht="24.75" customHeight="1" x14ac:dyDescent="0.25">
      <c r="A43" s="39" t="s">
        <v>132</v>
      </c>
      <c r="B43" s="40" t="s">
        <v>130</v>
      </c>
      <c r="C43" s="41" t="s">
        <v>208</v>
      </c>
      <c r="D43" s="40"/>
      <c r="E43" s="40" t="s">
        <v>47</v>
      </c>
      <c r="F43" s="38">
        <v>1922.71</v>
      </c>
      <c r="G43" s="27">
        <v>43272</v>
      </c>
      <c r="H43" s="27">
        <v>43272</v>
      </c>
      <c r="I43" s="38">
        <v>1595.24</v>
      </c>
      <c r="J43" s="42" t="s">
        <v>243</v>
      </c>
    </row>
    <row r="44" spans="1:10" ht="24" x14ac:dyDescent="0.25">
      <c r="A44" s="25" t="s">
        <v>15</v>
      </c>
      <c r="B44" s="25" t="s">
        <v>16</v>
      </c>
      <c r="C44" s="28" t="s">
        <v>199</v>
      </c>
      <c r="D44" s="26"/>
      <c r="E44" s="26" t="s">
        <v>17</v>
      </c>
      <c r="F44" s="32">
        <v>87050</v>
      </c>
      <c r="G44" s="26">
        <v>43108</v>
      </c>
      <c r="H44" s="26">
        <v>43343</v>
      </c>
      <c r="I44" s="33">
        <f>-(9817.59- 10397.28- 13017.46-11139.28-13717.73 - 9797.18-5852.53-6928.43 - 10193.23 - 15484.62)</f>
        <v>86710.15</v>
      </c>
      <c r="J44" s="34" t="s">
        <v>244</v>
      </c>
    </row>
    <row r="45" spans="1:10" ht="24.75" customHeight="1" x14ac:dyDescent="0.25">
      <c r="A45" s="4" t="s">
        <v>154</v>
      </c>
      <c r="B45" s="5" t="s">
        <v>155</v>
      </c>
      <c r="C45" s="4">
        <v>1358950390</v>
      </c>
      <c r="D45" s="5"/>
      <c r="E45" s="5" t="s">
        <v>156</v>
      </c>
      <c r="F45" s="8">
        <v>390</v>
      </c>
      <c r="G45" s="6">
        <v>43315</v>
      </c>
      <c r="H45" s="6">
        <v>44196</v>
      </c>
      <c r="I45" s="8"/>
      <c r="J45" s="34" t="s">
        <v>244</v>
      </c>
    </row>
    <row r="46" spans="1:10" ht="24.75" customHeight="1" x14ac:dyDescent="0.25">
      <c r="A46" s="4" t="s">
        <v>178</v>
      </c>
      <c r="B46" s="5" t="s">
        <v>179</v>
      </c>
      <c r="C46" s="37" t="s">
        <v>235</v>
      </c>
      <c r="D46" s="5"/>
      <c r="E46" s="5" t="s">
        <v>180</v>
      </c>
      <c r="F46" s="8">
        <v>500</v>
      </c>
      <c r="G46" s="6">
        <v>43430</v>
      </c>
      <c r="H46" s="6">
        <v>43430</v>
      </c>
      <c r="I46" s="8"/>
      <c r="J46" s="34" t="s">
        <v>244</v>
      </c>
    </row>
    <row r="47" spans="1:10" ht="24.75" customHeight="1" x14ac:dyDescent="0.25">
      <c r="A47" s="4" t="s">
        <v>144</v>
      </c>
      <c r="B47" s="5" t="s">
        <v>145</v>
      </c>
      <c r="C47" s="28" t="s">
        <v>230</v>
      </c>
      <c r="D47" s="5"/>
      <c r="E47" s="5" t="s">
        <v>146</v>
      </c>
      <c r="F47" s="8">
        <v>546</v>
      </c>
      <c r="G47" s="6">
        <v>43292</v>
      </c>
      <c r="H47" s="6">
        <v>43657</v>
      </c>
      <c r="I47" s="8"/>
      <c r="J47" s="34" t="s">
        <v>244</v>
      </c>
    </row>
    <row r="48" spans="1:10" ht="24.75" customHeight="1" x14ac:dyDescent="0.25">
      <c r="A48" s="4" t="s">
        <v>65</v>
      </c>
      <c r="B48" s="5" t="s">
        <v>66</v>
      </c>
      <c r="C48" s="28" t="s">
        <v>213</v>
      </c>
      <c r="D48" s="5"/>
      <c r="E48" s="5" t="s">
        <v>67</v>
      </c>
      <c r="F48" s="8">
        <v>984</v>
      </c>
      <c r="G48" s="6">
        <v>43199</v>
      </c>
      <c r="H48" s="6">
        <v>43945</v>
      </c>
      <c r="I48" s="8">
        <v>329</v>
      </c>
      <c r="J48" s="34" t="s">
        <v>244</v>
      </c>
    </row>
    <row r="49" spans="1:10" x14ac:dyDescent="0.25">
      <c r="A49" s="11" t="s">
        <v>21</v>
      </c>
      <c r="B49" s="12" t="s">
        <v>22</v>
      </c>
      <c r="C49" s="28" t="s">
        <v>201</v>
      </c>
      <c r="D49" s="9"/>
      <c r="E49" s="9" t="s">
        <v>23</v>
      </c>
      <c r="F49" s="13">
        <v>1000</v>
      </c>
      <c r="G49" s="9">
        <v>43129</v>
      </c>
      <c r="H49" s="9">
        <v>43575</v>
      </c>
      <c r="I49" s="14">
        <f>-(20.57-30.97-13.69-26.53- 39.13- 76.48-19.1 - 57.92-57.39)</f>
        <v>300.64</v>
      </c>
      <c r="J49" s="34" t="s">
        <v>244</v>
      </c>
    </row>
    <row r="50" spans="1:10" ht="24.75" customHeight="1" x14ac:dyDescent="0.25">
      <c r="A50" s="4" t="s">
        <v>124</v>
      </c>
      <c r="B50" s="5" t="s">
        <v>125</v>
      </c>
      <c r="C50" s="28" t="s">
        <v>236</v>
      </c>
      <c r="D50" s="5"/>
      <c r="E50" s="5" t="s">
        <v>26</v>
      </c>
      <c r="F50" s="8">
        <v>879.5</v>
      </c>
      <c r="G50" s="6">
        <v>43266</v>
      </c>
      <c r="H50" s="6">
        <v>43631</v>
      </c>
      <c r="I50" s="8"/>
      <c r="J50" s="34" t="s">
        <v>244</v>
      </c>
    </row>
    <row r="51" spans="1:10" ht="24.75" customHeight="1" x14ac:dyDescent="0.25">
      <c r="A51" s="4" t="s">
        <v>58</v>
      </c>
      <c r="B51" s="5" t="s">
        <v>55</v>
      </c>
      <c r="C51" s="4">
        <v>12963191007</v>
      </c>
      <c r="D51" s="5"/>
      <c r="E51" s="5" t="s">
        <v>59</v>
      </c>
      <c r="F51" s="8">
        <v>1000</v>
      </c>
      <c r="G51" s="6">
        <v>43181</v>
      </c>
      <c r="H51" s="6">
        <v>43465</v>
      </c>
      <c r="I51" s="8"/>
      <c r="J51" s="34" t="s">
        <v>244</v>
      </c>
    </row>
    <row r="52" spans="1:10" ht="28.5" customHeight="1" x14ac:dyDescent="0.25">
      <c r="A52" s="4" t="s">
        <v>133</v>
      </c>
      <c r="B52" s="5" t="s">
        <v>134</v>
      </c>
      <c r="C52" s="31" t="s">
        <v>228</v>
      </c>
      <c r="D52" s="5"/>
      <c r="E52" s="5" t="s">
        <v>135</v>
      </c>
      <c r="F52" s="8">
        <v>1000</v>
      </c>
      <c r="G52" s="6">
        <v>43277</v>
      </c>
      <c r="H52" s="6">
        <v>43465</v>
      </c>
      <c r="I52" s="8"/>
      <c r="J52" s="34" t="s">
        <v>244</v>
      </c>
    </row>
    <row r="53" spans="1:10" x14ac:dyDescent="0.25">
      <c r="A53" s="4" t="s">
        <v>86</v>
      </c>
      <c r="B53" s="5" t="s">
        <v>87</v>
      </c>
      <c r="C53" s="36" t="s">
        <v>220</v>
      </c>
      <c r="D53" s="16"/>
      <c r="E53" s="16"/>
      <c r="F53" s="8">
        <v>1367</v>
      </c>
      <c r="G53" s="6">
        <v>43220</v>
      </c>
      <c r="H53" s="6">
        <v>43951</v>
      </c>
      <c r="I53" s="15">
        <f>-(360-524)</f>
        <v>164</v>
      </c>
      <c r="J53" s="34" t="s">
        <v>244</v>
      </c>
    </row>
    <row r="54" spans="1:10" ht="24.75" customHeight="1" x14ac:dyDescent="0.25">
      <c r="A54" s="4" t="s">
        <v>172</v>
      </c>
      <c r="B54" s="5" t="s">
        <v>173</v>
      </c>
      <c r="C54" s="28" t="s">
        <v>234</v>
      </c>
      <c r="D54" s="5"/>
      <c r="E54" s="5" t="s">
        <v>174</v>
      </c>
      <c r="F54" s="8">
        <v>3420</v>
      </c>
      <c r="G54" s="6">
        <v>43389</v>
      </c>
      <c r="H54" s="6" t="s">
        <v>238</v>
      </c>
      <c r="I54" s="8">
        <v>2101.89</v>
      </c>
      <c r="J54" s="34" t="s">
        <v>244</v>
      </c>
    </row>
    <row r="55" spans="1:10" ht="24.75" customHeight="1" x14ac:dyDescent="0.25">
      <c r="A55" s="11" t="s">
        <v>56</v>
      </c>
      <c r="B55" s="12" t="s">
        <v>55</v>
      </c>
      <c r="C55" s="36" t="s">
        <v>211</v>
      </c>
      <c r="D55" s="12"/>
      <c r="E55" s="12" t="s">
        <v>57</v>
      </c>
      <c r="F55" s="13">
        <v>2000</v>
      </c>
      <c r="G55" s="9">
        <v>43181</v>
      </c>
      <c r="H55" s="9">
        <v>43465</v>
      </c>
      <c r="I55" s="14">
        <f>-(57.03-98.36-73.6-70 - 45.92-14.67)</f>
        <v>245.52</v>
      </c>
      <c r="J55" s="34" t="s">
        <v>244</v>
      </c>
    </row>
    <row r="56" spans="1:10" ht="24.75" customHeight="1" x14ac:dyDescent="0.25">
      <c r="A56" s="4" t="s">
        <v>54</v>
      </c>
      <c r="B56" s="5" t="s">
        <v>55</v>
      </c>
      <c r="C56" s="28" t="s">
        <v>198</v>
      </c>
      <c r="D56" s="5"/>
      <c r="E56" s="5" t="s">
        <v>8</v>
      </c>
      <c r="F56" s="8">
        <v>2000</v>
      </c>
      <c r="G56" s="6">
        <v>43181</v>
      </c>
      <c r="H56" s="6">
        <v>43465</v>
      </c>
      <c r="I56" s="15">
        <f>-(66.5-105.67-39.02 - 110.95 - 39.28)</f>
        <v>228.42</v>
      </c>
      <c r="J56" s="34" t="s">
        <v>244</v>
      </c>
    </row>
    <row r="57" spans="1:10" ht="24.75" customHeight="1" x14ac:dyDescent="0.25">
      <c r="A57" s="4" t="s">
        <v>83</v>
      </c>
      <c r="B57" s="5" t="s">
        <v>84</v>
      </c>
      <c r="C57" s="28" t="s">
        <v>219</v>
      </c>
      <c r="D57" s="5"/>
      <c r="E57" s="5" t="s">
        <v>85</v>
      </c>
      <c r="F57" s="8">
        <v>3000</v>
      </c>
      <c r="G57" s="6">
        <v>43217</v>
      </c>
      <c r="H57" s="6">
        <v>43524</v>
      </c>
      <c r="I57" s="15">
        <f>-(650-600-600-600)</f>
        <v>1150</v>
      </c>
      <c r="J57" s="34" t="s">
        <v>244</v>
      </c>
    </row>
    <row r="58" spans="1:10" ht="24.75" customHeight="1" x14ac:dyDescent="0.25">
      <c r="A58" s="35" t="s">
        <v>107</v>
      </c>
      <c r="B58" s="5" t="s">
        <v>108</v>
      </c>
      <c r="C58" s="28" t="s">
        <v>223</v>
      </c>
      <c r="D58" s="5"/>
      <c r="E58" s="5" t="s">
        <v>109</v>
      </c>
      <c r="F58" s="8">
        <v>1950</v>
      </c>
      <c r="G58" s="6">
        <v>43259</v>
      </c>
      <c r="H58" s="6">
        <v>43624</v>
      </c>
      <c r="I58" s="8"/>
      <c r="J58" s="34" t="s">
        <v>244</v>
      </c>
    </row>
    <row r="59" spans="1:10" x14ac:dyDescent="0.25">
      <c r="A59" s="4" t="s">
        <v>93</v>
      </c>
      <c r="B59" s="5" t="s">
        <v>94</v>
      </c>
      <c r="C59" s="28" t="s">
        <v>237</v>
      </c>
      <c r="D59" s="5"/>
      <c r="E59" s="5" t="s">
        <v>95</v>
      </c>
      <c r="F59" s="8">
        <v>2363.73</v>
      </c>
      <c r="G59" s="6">
        <v>43223</v>
      </c>
      <c r="H59" s="6">
        <v>43588</v>
      </c>
      <c r="I59" s="8"/>
      <c r="J59" s="34" t="s">
        <v>244</v>
      </c>
    </row>
    <row r="60" spans="1:10" ht="24.75" customHeight="1" x14ac:dyDescent="0.25">
      <c r="A60" s="4" t="s">
        <v>163</v>
      </c>
      <c r="B60" s="5" t="s">
        <v>164</v>
      </c>
      <c r="C60" s="17">
        <v>1707931000</v>
      </c>
      <c r="D60" s="5"/>
      <c r="E60" s="5" t="s">
        <v>165</v>
      </c>
      <c r="F60" s="8">
        <v>2500</v>
      </c>
      <c r="G60" s="6">
        <v>43367</v>
      </c>
      <c r="H60" s="6">
        <v>43367</v>
      </c>
      <c r="I60" s="8"/>
      <c r="J60" s="34" t="s">
        <v>244</v>
      </c>
    </row>
    <row r="61" spans="1:10" ht="24.75" customHeight="1" x14ac:dyDescent="0.25">
      <c r="A61" s="4" t="s">
        <v>120</v>
      </c>
      <c r="B61" s="5" t="s">
        <v>121</v>
      </c>
      <c r="C61" s="28" t="s">
        <v>225</v>
      </c>
      <c r="D61" s="5"/>
      <c r="E61" s="5" t="s">
        <v>117</v>
      </c>
      <c r="F61" s="8">
        <v>3000</v>
      </c>
      <c r="G61" s="6">
        <v>43264</v>
      </c>
      <c r="H61" s="6">
        <v>44286</v>
      </c>
      <c r="I61" s="8">
        <f>274 +196.21</f>
        <v>470.21000000000004</v>
      </c>
      <c r="J61" s="34" t="s">
        <v>244</v>
      </c>
    </row>
    <row r="62" spans="1:10" ht="24.75" customHeight="1" x14ac:dyDescent="0.25">
      <c r="A62" s="4" t="s">
        <v>24</v>
      </c>
      <c r="B62" s="5" t="s">
        <v>25</v>
      </c>
      <c r="C62" s="36" t="s">
        <v>236</v>
      </c>
      <c r="D62" s="7"/>
      <c r="E62" s="7" t="s">
        <v>26</v>
      </c>
      <c r="F62" s="8">
        <v>2958</v>
      </c>
      <c r="G62" s="6">
        <v>43130</v>
      </c>
      <c r="H62" s="6">
        <v>43495</v>
      </c>
      <c r="I62" s="8"/>
      <c r="J62" s="34" t="s">
        <v>244</v>
      </c>
    </row>
    <row r="63" spans="1:10" ht="24.75" customHeight="1" x14ac:dyDescent="0.25">
      <c r="A63" s="4" t="s">
        <v>42</v>
      </c>
      <c r="B63" s="5" t="s">
        <v>43</v>
      </c>
      <c r="C63" s="31" t="s">
        <v>207</v>
      </c>
      <c r="D63" s="6"/>
      <c r="E63" s="6" t="s">
        <v>44</v>
      </c>
      <c r="F63" s="8">
        <v>3600</v>
      </c>
      <c r="G63" s="6">
        <v>43160</v>
      </c>
      <c r="H63" s="6">
        <v>43465</v>
      </c>
      <c r="I63" s="8"/>
      <c r="J63" s="34" t="s">
        <v>244</v>
      </c>
    </row>
    <row r="64" spans="1:10" ht="24.75" customHeight="1" x14ac:dyDescent="0.25">
      <c r="A64" s="4" t="s">
        <v>115</v>
      </c>
      <c r="B64" s="5" t="s">
        <v>116</v>
      </c>
      <c r="C64" s="28" t="s">
        <v>225</v>
      </c>
      <c r="D64" s="5"/>
      <c r="E64" s="5" t="s">
        <v>117</v>
      </c>
      <c r="F64" s="8">
        <v>4800</v>
      </c>
      <c r="G64" s="6">
        <v>43264</v>
      </c>
      <c r="H64" s="27">
        <v>44286</v>
      </c>
      <c r="I64" s="8">
        <f>423+455.21</f>
        <v>878.21</v>
      </c>
      <c r="J64" s="34" t="s">
        <v>244</v>
      </c>
    </row>
    <row r="65" spans="1:10" ht="24.75" customHeight="1" x14ac:dyDescent="0.25">
      <c r="A65" s="4" t="s">
        <v>126</v>
      </c>
      <c r="B65" s="5" t="s">
        <v>127</v>
      </c>
      <c r="C65" s="28" t="s">
        <v>226</v>
      </c>
      <c r="D65" s="5"/>
      <c r="E65" s="5" t="s">
        <v>128</v>
      </c>
      <c r="F65" s="8">
        <v>4000</v>
      </c>
      <c r="G65" s="6">
        <v>43270</v>
      </c>
      <c r="H65" s="6">
        <v>43556</v>
      </c>
      <c r="I65" s="8"/>
      <c r="J65" s="34" t="s">
        <v>244</v>
      </c>
    </row>
    <row r="66" spans="1:10" ht="24.75" customHeight="1" x14ac:dyDescent="0.25">
      <c r="A66" s="4" t="s">
        <v>151</v>
      </c>
      <c r="B66" s="5" t="s">
        <v>152</v>
      </c>
      <c r="C66" s="28" t="s">
        <v>231</v>
      </c>
      <c r="D66" s="5"/>
      <c r="E66" s="5" t="s">
        <v>153</v>
      </c>
      <c r="F66" s="8">
        <v>5700</v>
      </c>
      <c r="G66" s="6">
        <v>43304</v>
      </c>
      <c r="H66" s="6">
        <v>43830</v>
      </c>
      <c r="I66" s="8">
        <v>1600</v>
      </c>
      <c r="J66" s="34" t="s">
        <v>244</v>
      </c>
    </row>
    <row r="67" spans="1:10" ht="24.75" customHeight="1" x14ac:dyDescent="0.25">
      <c r="A67" s="4" t="s">
        <v>118</v>
      </c>
      <c r="B67" s="5" t="s">
        <v>119</v>
      </c>
      <c r="C67" s="28" t="s">
        <v>225</v>
      </c>
      <c r="D67" s="5"/>
      <c r="E67" s="5" t="s">
        <v>117</v>
      </c>
      <c r="F67" s="8">
        <v>4800</v>
      </c>
      <c r="G67" s="6">
        <v>43264</v>
      </c>
      <c r="H67" s="6">
        <v>44286</v>
      </c>
      <c r="I67" s="8">
        <f>(223.6+90.55)</f>
        <v>314.14999999999998</v>
      </c>
      <c r="J67" s="34" t="s">
        <v>244</v>
      </c>
    </row>
    <row r="68" spans="1:10" ht="24.75" customHeight="1" x14ac:dyDescent="0.25">
      <c r="A68" s="4" t="s">
        <v>141</v>
      </c>
      <c r="B68" s="5" t="s">
        <v>142</v>
      </c>
      <c r="C68" s="31" t="s">
        <v>221</v>
      </c>
      <c r="D68" s="5"/>
      <c r="E68" s="5" t="s">
        <v>143</v>
      </c>
      <c r="F68" s="8">
        <v>11800</v>
      </c>
      <c r="G68" s="6">
        <v>43291</v>
      </c>
      <c r="H68" s="6">
        <v>43465</v>
      </c>
      <c r="I68" s="8">
        <v>2704</v>
      </c>
      <c r="J68" s="34" t="s">
        <v>244</v>
      </c>
    </row>
    <row r="69" spans="1:10" ht="24.75" customHeight="1" x14ac:dyDescent="0.25">
      <c r="A69" s="4" t="s">
        <v>166</v>
      </c>
      <c r="B69" s="5" t="s">
        <v>167</v>
      </c>
      <c r="C69" s="36" t="s">
        <v>232</v>
      </c>
      <c r="D69" s="5"/>
      <c r="E69" s="5" t="s">
        <v>168</v>
      </c>
      <c r="F69" s="8">
        <v>13630.5</v>
      </c>
      <c r="G69" s="6">
        <v>43369</v>
      </c>
      <c r="H69" s="6">
        <v>43563</v>
      </c>
      <c r="I69" s="8">
        <f>1071+2500.4</f>
        <v>3571.4</v>
      </c>
      <c r="J69" s="34" t="s">
        <v>244</v>
      </c>
    </row>
    <row r="70" spans="1:10" ht="24.75" customHeight="1" x14ac:dyDescent="0.25">
      <c r="A70" s="4" t="s">
        <v>136</v>
      </c>
      <c r="B70" s="5" t="s">
        <v>137</v>
      </c>
      <c r="C70" s="5" t="s">
        <v>229</v>
      </c>
      <c r="D70" s="5"/>
      <c r="E70" s="5" t="s">
        <v>138</v>
      </c>
      <c r="F70" s="8">
        <v>11940</v>
      </c>
      <c r="G70" s="6">
        <v>43277</v>
      </c>
      <c r="H70" s="6">
        <v>43465</v>
      </c>
      <c r="I70" s="8"/>
      <c r="J70" s="34" t="s">
        <v>244</v>
      </c>
    </row>
    <row r="71" spans="1:10" ht="24.75" customHeight="1" x14ac:dyDescent="0.25">
      <c r="A71" s="4" t="s">
        <v>157</v>
      </c>
      <c r="B71" s="5" t="s">
        <v>158</v>
      </c>
      <c r="C71" s="4">
        <v>14537341001</v>
      </c>
      <c r="D71" s="5"/>
      <c r="E71" s="5" t="s">
        <v>159</v>
      </c>
      <c r="F71" s="8">
        <v>26640</v>
      </c>
      <c r="G71" s="6">
        <v>43350</v>
      </c>
      <c r="H71" s="6">
        <v>44081</v>
      </c>
      <c r="I71" s="8">
        <v>6660</v>
      </c>
      <c r="J71" s="34" t="s">
        <v>244</v>
      </c>
    </row>
    <row r="72" spans="1:10" x14ac:dyDescent="0.25">
      <c r="A72" s="17"/>
      <c r="B72" s="17"/>
      <c r="C72" s="17"/>
      <c r="D72" s="17"/>
      <c r="E72" s="17"/>
      <c r="F72" s="18"/>
      <c r="G72" s="17"/>
      <c r="I72" s="18"/>
      <c r="J72" s="18"/>
    </row>
    <row r="73" spans="1:10" x14ac:dyDescent="0.25">
      <c r="A73" s="17"/>
      <c r="B73" s="17"/>
      <c r="C73" s="17"/>
      <c r="D73" s="17"/>
      <c r="E73" s="17"/>
      <c r="F73" s="18"/>
      <c r="G73" s="17"/>
      <c r="I73" s="18"/>
      <c r="J73" s="18"/>
    </row>
    <row r="74" spans="1:10" x14ac:dyDescent="0.25">
      <c r="A74" s="17"/>
      <c r="B74" s="17"/>
      <c r="C74" s="17"/>
      <c r="D74" s="17"/>
      <c r="E74" s="17"/>
      <c r="F74" s="18"/>
      <c r="G74" s="17"/>
      <c r="I74" s="18"/>
      <c r="J74" s="18"/>
    </row>
    <row r="75" spans="1:10" x14ac:dyDescent="0.25">
      <c r="A75" s="17"/>
      <c r="B75" s="17"/>
      <c r="C75" s="17"/>
      <c r="D75" s="17"/>
      <c r="E75" s="17"/>
      <c r="F75" s="18"/>
      <c r="G75" s="17"/>
      <c r="I75" s="18"/>
      <c r="J75" s="18"/>
    </row>
    <row r="76" spans="1:10" x14ac:dyDescent="0.25">
      <c r="A76" s="17"/>
      <c r="B76" s="17"/>
      <c r="C76" s="17"/>
      <c r="D76" s="17"/>
      <c r="E76" s="17"/>
      <c r="F76" s="18"/>
      <c r="G76" s="17"/>
      <c r="I76" s="18"/>
      <c r="J76" s="18"/>
    </row>
    <row r="77" spans="1:10" x14ac:dyDescent="0.25">
      <c r="A77" s="17"/>
      <c r="B77" s="17"/>
      <c r="C77" s="17"/>
      <c r="D77" s="17"/>
      <c r="E77" s="17"/>
      <c r="F77" s="18"/>
      <c r="G77" s="17"/>
      <c r="I77" s="18"/>
      <c r="J77" s="18"/>
    </row>
    <row r="78" spans="1:10" x14ac:dyDescent="0.25">
      <c r="A78" s="17"/>
      <c r="B78" s="17"/>
      <c r="C78" s="17"/>
      <c r="D78" s="17"/>
      <c r="E78" s="17"/>
      <c r="F78" s="18"/>
      <c r="G78" s="17"/>
      <c r="I78" s="18"/>
      <c r="J78" s="18"/>
    </row>
    <row r="79" spans="1:10" x14ac:dyDescent="0.25">
      <c r="A79" s="17"/>
      <c r="B79" s="17"/>
      <c r="C79" s="17"/>
      <c r="D79" s="17"/>
      <c r="E79" s="17"/>
      <c r="F79" s="18"/>
      <c r="G79" s="17"/>
      <c r="I79" s="18"/>
      <c r="J79" s="18"/>
    </row>
    <row r="80" spans="1:10" x14ac:dyDescent="0.25">
      <c r="A80" s="17"/>
      <c r="B80" s="17"/>
      <c r="C80" s="17"/>
      <c r="D80" s="17"/>
      <c r="E80" s="17"/>
      <c r="F80" s="18"/>
      <c r="G80" s="17"/>
      <c r="I80" s="18"/>
      <c r="J80" s="18"/>
    </row>
    <row r="81" spans="1:10" x14ac:dyDescent="0.25">
      <c r="A81" s="17"/>
      <c r="B81" s="17"/>
      <c r="C81" s="17"/>
      <c r="D81" s="17"/>
      <c r="E81" s="17"/>
      <c r="F81" s="18"/>
      <c r="G81" s="17"/>
      <c r="I81" s="18"/>
      <c r="J81" s="18"/>
    </row>
    <row r="82" spans="1:10" x14ac:dyDescent="0.25">
      <c r="A82" s="17"/>
      <c r="B82" s="17"/>
      <c r="C82" s="17"/>
      <c r="D82" s="17"/>
      <c r="E82" s="17"/>
      <c r="F82" s="18"/>
      <c r="G82" s="17"/>
      <c r="I82" s="18"/>
      <c r="J82" s="18"/>
    </row>
    <row r="83" spans="1:10" x14ac:dyDescent="0.25">
      <c r="A83" s="17"/>
      <c r="B83" s="17"/>
      <c r="C83" s="17"/>
      <c r="D83" s="17"/>
      <c r="E83" s="17"/>
      <c r="F83" s="18"/>
      <c r="G83" s="17"/>
      <c r="I83" s="18"/>
      <c r="J83" s="18"/>
    </row>
    <row r="84" spans="1:10" x14ac:dyDescent="0.25">
      <c r="A84" s="17"/>
      <c r="B84" s="17"/>
      <c r="C84" s="17"/>
      <c r="D84" s="17"/>
      <c r="E84" s="17"/>
      <c r="F84" s="18"/>
      <c r="G84" s="17"/>
      <c r="I84" s="18"/>
      <c r="J84" s="18"/>
    </row>
    <row r="85" spans="1:10" x14ac:dyDescent="0.25">
      <c r="A85" s="17"/>
      <c r="B85" s="17"/>
      <c r="C85" s="17"/>
      <c r="D85" s="17"/>
      <c r="E85" s="17"/>
      <c r="F85" s="18"/>
      <c r="G85" s="17"/>
      <c r="I85" s="18"/>
      <c r="J85" s="18"/>
    </row>
    <row r="86" spans="1:10" x14ac:dyDescent="0.25">
      <c r="A86" s="17"/>
      <c r="B86" s="17"/>
      <c r="C86" s="17"/>
      <c r="D86" s="17"/>
      <c r="E86" s="17"/>
      <c r="F86" s="18"/>
      <c r="G86" s="17"/>
      <c r="I86" s="18"/>
      <c r="J86" s="18"/>
    </row>
    <row r="87" spans="1:10" x14ac:dyDescent="0.25">
      <c r="A87" s="17"/>
      <c r="B87" s="17"/>
      <c r="C87" s="17"/>
      <c r="D87" s="17"/>
      <c r="E87" s="17"/>
      <c r="F87" s="18"/>
      <c r="G87" s="17"/>
      <c r="I87" s="18"/>
      <c r="J87" s="18"/>
    </row>
    <row r="88" spans="1:10" x14ac:dyDescent="0.25">
      <c r="A88" s="17"/>
      <c r="B88" s="17"/>
      <c r="C88" s="17"/>
      <c r="D88" s="17"/>
      <c r="E88" s="17"/>
      <c r="F88" s="18"/>
      <c r="G88" s="17"/>
      <c r="I88" s="18"/>
      <c r="J88" s="18"/>
    </row>
    <row r="89" spans="1:10" x14ac:dyDescent="0.25">
      <c r="A89" s="17"/>
      <c r="B89" s="17"/>
      <c r="C89" s="17"/>
      <c r="D89" s="17"/>
      <c r="E89" s="17"/>
      <c r="F89" s="18"/>
      <c r="G89" s="17"/>
      <c r="I89" s="18"/>
      <c r="J89" s="18"/>
    </row>
    <row r="90" spans="1:10" x14ac:dyDescent="0.25">
      <c r="A90" s="17"/>
      <c r="B90" s="17"/>
      <c r="C90" s="17"/>
      <c r="D90" s="17"/>
      <c r="E90" s="17"/>
      <c r="F90" s="18"/>
      <c r="G90" s="17"/>
      <c r="I90" s="18"/>
      <c r="J90" s="18"/>
    </row>
    <row r="91" spans="1:10" x14ac:dyDescent="0.25">
      <c r="A91" s="17"/>
      <c r="B91" s="17"/>
      <c r="C91" s="17"/>
      <c r="D91" s="17"/>
      <c r="E91" s="17"/>
      <c r="F91" s="18"/>
      <c r="G91" s="17"/>
      <c r="I91" s="18"/>
      <c r="J91" s="18"/>
    </row>
    <row r="92" spans="1:10" x14ac:dyDescent="0.25">
      <c r="A92" s="17"/>
      <c r="B92" s="17"/>
      <c r="C92" s="17"/>
      <c r="D92" s="17"/>
      <c r="E92" s="17"/>
      <c r="F92" s="18"/>
      <c r="G92" s="17"/>
      <c r="I92" s="18"/>
      <c r="J92" s="18"/>
    </row>
    <row r="93" spans="1:10" x14ac:dyDescent="0.25">
      <c r="A93" s="17"/>
      <c r="B93" s="17"/>
      <c r="C93" s="17"/>
      <c r="D93" s="17"/>
      <c r="E93" s="17"/>
      <c r="F93" s="18"/>
      <c r="G93" s="17"/>
      <c r="I93" s="18"/>
      <c r="J93" s="18"/>
    </row>
    <row r="94" spans="1:10" x14ac:dyDescent="0.25">
      <c r="A94" s="17"/>
      <c r="B94" s="17"/>
      <c r="C94" s="17"/>
      <c r="D94" s="17"/>
      <c r="E94" s="17"/>
      <c r="F94" s="18"/>
      <c r="G94" s="17"/>
      <c r="I94" s="18"/>
      <c r="J94" s="18"/>
    </row>
  </sheetData>
  <autoFilter ref="A2:J71" xr:uid="{00000000-0009-0000-0000-000001000000}"/>
  <dataValidations count="1">
    <dataValidation type="textLength" operator="equal" allowBlank="1" showInputMessage="1" showErrorMessage="1" error="è previsto un codice di 10 caratteri" sqref="A2" xr:uid="{00000000-0002-0000-0100-000000000000}">
      <formula1>10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Metarda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Gianfranco Navatta</dc:creator>
  <cp:lastModifiedBy>Alessia Bisogno</cp:lastModifiedBy>
  <dcterms:created xsi:type="dcterms:W3CDTF">2019-03-28T12:52:51Z</dcterms:created>
  <dcterms:modified xsi:type="dcterms:W3CDTF">2019-03-28T16:32:52Z</dcterms:modified>
</cp:coreProperties>
</file>